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0" yWindow="-120" windowWidth="26295" windowHeight="14895"/>
  </bookViews>
  <sheets>
    <sheet name="Quadro de Preços" sheetId="1" r:id="rId1"/>
    <sheet name="Dados" sheetId="2" r:id="rId2"/>
  </sheets>
  <definedNames>
    <definedName name="_xlnm._FilterDatabase" localSheetId="0" hidden="1">'Quadro de Preços'!$A$13:$H$14</definedName>
    <definedName name="_Hlk124412351" localSheetId="1">Dados!$B$20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1" l="1"/>
  <c r="H18" i="1"/>
  <c r="H19" i="1"/>
  <c r="H20" i="1"/>
  <c r="H21" i="1"/>
  <c r="H22" i="1"/>
  <c r="H23" i="1" l="1"/>
  <c r="H15" i="1"/>
  <c r="H17" i="1" s="1"/>
  <c r="G25" i="1" s="1"/>
  <c r="A5" i="1" l="1"/>
  <c r="A4" i="1"/>
  <c r="A3" i="1"/>
  <c r="F8" i="1" l="1"/>
  <c r="A6" i="1"/>
  <c r="A29" i="1"/>
  <c r="A30" i="1"/>
  <c r="A28" i="1"/>
  <c r="A27" i="1"/>
  <c r="A8" i="1"/>
  <c r="A7" i="1"/>
</calcChain>
</file>

<file path=xl/sharedStrings.xml><?xml version="1.0" encoding="utf-8"?>
<sst xmlns="http://schemas.openxmlformats.org/spreadsheetml/2006/main" count="69" uniqueCount="61">
  <si>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</si>
  <si>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</si>
  <si>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</si>
  <si>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</si>
  <si>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</si>
  <si>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</si>
  <si>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</si>
  <si>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</si>
  <si>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</si>
  <si>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</si>
  <si>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</si>
  <si>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</si>
  <si>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</si>
  <si>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</si>
  <si>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</si>
  <si>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</si>
  <si>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</si>
  <si>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</si>
  <si>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</si>
  <si>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</si>
  <si>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</si>
  <si>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</si>
  <si>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</si>
  <si>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</si>
  <si>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</si>
  <si>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</si>
  <si>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</si>
  <si>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</si>
  <si>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</si>
  <si>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</si>
  <si>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</si>
  <si>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</si>
  <si>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</si>
  <si>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</si>
  <si>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</si>
  <si>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Item</t>
  </si>
  <si>
    <t>Prazo do Registro de Preços: 12 meses</t>
  </si>
  <si>
    <t>Secretaria de Desenvolvimento Social</t>
  </si>
  <si>
    <t>Valor Total:</t>
  </si>
  <si>
    <t>MENOR PREÇO POR ITEM</t>
  </si>
  <si>
    <t>Homologação: XX/2025</t>
  </si>
  <si>
    <t>Previsão Publicação: XX/2025</t>
  </si>
  <si>
    <t>LOTE</t>
  </si>
  <si>
    <t>O pagamento do objeto de que trata a DISPENSA ELETRÔNICA 015/2026, e consequente contrato serão efetuados pela Tesouraria da SMDS nos termos do Art. 7 da Instrução Normativa SEGES/ME nº 77, de 2022.</t>
  </si>
  <si>
    <t>Contratação de empresa especializada em Serviços de Emissão de passagens aéreas (Trajeto: Rio de Janeiro x Brasília - ida e volta) para 01 pessoa (Jerônimo Assis Cardoso Junior - Secretário Municipal de Desenvolvimento Social) 
Ida: 24/02/2026 com embarque no período da manhã; 
Volta: 26/02/2026 com embarque no final da tarde/noite</t>
  </si>
  <si>
    <t>Serviços</t>
  </si>
  <si>
    <t>Contratação de empresa especializada em Serviços de Emissão de passagens aéreas (Trajeto: Rio de Janeiro x Brasília - ida e volta) 
Ida: 24/03/2026 preferencialmente com saída após as 09h e chegada as 20h; 
Volta: 27/03/2026 preferencialmente com saída após as 15h e 17h e chegada até as 20h</t>
  </si>
  <si>
    <t>Contratação de empresa especializada em hospedagem em hotel no mínimo 4 estrelas, com café da manhã, para 01 pessoa (Jerônimo Assis Cardoso Junior - Secretário Municipal de Desenvolvimento Social) com distância de no máximo 3 km da Esplanada dos Ministérios. Check-in: Dia 24/02/2026 Check-out: Dia 26/02/2026</t>
  </si>
  <si>
    <t>Diárias</t>
  </si>
  <si>
    <t>Contratação de empresa especializada em hospedagem em hotel no mínimo 4 estrelas, com café da manhã, com distância de no máximo 5 km do Teatro Nacional Cláudio Santoro - Quarto Single
Check-in: Dia 24/03/2026 
Check-out: Dia 27/03/2026</t>
  </si>
  <si>
    <t>Contratação de empresa especializada em hospedagem em hotel no mínimo 4 estrelas, com café da manhã, com distância de no máximo 5 km do Teatro Nacional Cláudio Santoro - Quarto Duplo com duas camas de solteiro
Check-in: Dia 24/03/2026 
Check-out: Dia 27/03/2026</t>
  </si>
  <si>
    <t>Hospedagem, com no mínimo 3 estrelas e com café da manhã incluso, em quarto duplo, localizado a uma distância máxima de 5 quilometros do local do evento SUAS 360 que será realizado na Av. Amazonas, 6200, Gameleira, Belo Horizonte - MG, com
Check-in: Dia 27/04/2026 
Check-out: Dia 30/04/2026</t>
  </si>
  <si>
    <t>Hospedagem, com no mínimo 3 estrelas e com café da manhã incluso, em quarto Triplo, localizado a uma distância máxima de 5 quilometros do local do evento SUAS 360 que será realizado na Av. Amazonas, 6200, Gameleira, Belo Horizonte - MG, com
Check-in: Dia 27/04/2026 
Check-out: Dia 30/04/2026</t>
  </si>
  <si>
    <t>Subtotal Lote 01 &gt;&gt;</t>
  </si>
  <si>
    <t>Subtotal Lote 02 &gt;&gt;</t>
  </si>
  <si>
    <t>DISPENSA ELETRÔNICA Nº 015/2026</t>
  </si>
  <si>
    <t>CONTRATAÇÃO DE SERVIÇOS DE PASSAGEM E HOSPEDAGEM</t>
  </si>
  <si>
    <t>PROCESSO ADMINISTRATIVO N° 0399/2026 de 26/01/2026</t>
  </si>
  <si>
    <t>PERÍODO DE PROPOSTAS: de 11/02/2026 até 19/02/2026 às 08:00hs</t>
  </si>
  <si>
    <t>PERÍODO DE LANCES: 19/02/2026 as 08:00 hs até 19/02/2026 as 14:00 hs</t>
  </si>
  <si>
    <t>1901.08122 0033 2.271 3390.39.00000 15010000000 17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</si>
</sst>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  <font>
      <b/>
      <sz val="8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 style="hair">
        <color indexed="23"/>
      </right>
      <top/>
      <bottom style="hair">
        <color indexed="23"/>
      </bottom>
      <diagonal/>
    </border>
    <border>
      <left style="hair">
        <color indexed="23"/>
      </left>
      <right style="hair">
        <color indexed="23"/>
      </right>
      <top/>
      <bottom/>
      <diagonal/>
    </border>
    <border>
      <left style="hair">
        <color indexed="23"/>
      </left>
      <right/>
      <top style="hair">
        <color indexed="23"/>
      </top>
      <bottom style="hair">
        <color indexed="23"/>
      </bottom>
      <diagonal/>
    </border>
    <border>
      <left/>
      <right style="hair">
        <color indexed="23"/>
      </right>
      <top style="hair">
        <color indexed="23"/>
      </top>
      <bottom style="hair">
        <color indexed="23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83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168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0" fontId="8" fillId="0" borderId="0" xfId="0" applyFont="1" applyAlignment="1" applyProtection="1">
      <alignment horizontal="left" vertical="center"/>
      <protection hidden="1"/>
    </xf>
    <xf numFmtId="168" fontId="11" fillId="0" borderId="13" xfId="0" applyNumberFormat="1" applyFont="1" applyBorder="1" applyAlignment="1">
      <alignment horizontal="center" vertical="center" wrapText="1"/>
    </xf>
    <xf numFmtId="168" fontId="11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justify" vertical="center" wrapText="1"/>
    </xf>
    <xf numFmtId="169" fontId="8" fillId="0" borderId="7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168" fontId="11" fillId="0" borderId="11" xfId="0" applyNumberFormat="1" applyFont="1" applyBorder="1" applyAlignment="1">
      <alignment horizontal="center" vertical="center" wrapText="1"/>
    </xf>
    <xf numFmtId="168" fontId="11" fillId="0" borderId="12" xfId="0" applyNumberFormat="1" applyFont="1" applyBorder="1" applyAlignment="1">
      <alignment horizontal="center" vertical="center" wrapText="1"/>
    </xf>
    <xf numFmtId="168" fontId="11" fillId="0" borderId="13" xfId="0" applyNumberFormat="1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left" vertical="center"/>
      <protection hidden="1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  <xf numFmtId="0" fontId="17" fillId="0" borderId="1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center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190500</xdr:colOff>
      <xdr:row>0</xdr:row>
      <xdr:rowOff>0</xdr:rowOff>
    </xdr:from>
    <xdr:to>
      <xdr:col>4</xdr:col>
      <xdr:colOff>165892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xmlns="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902804" y="0"/>
          <a:ext cx="4282349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74544</xdr:colOff>
      <xdr:row>0</xdr:row>
      <xdr:rowOff>0</xdr:rowOff>
    </xdr:from>
    <xdr:to>
      <xdr:col>2</xdr:col>
      <xdr:colOff>59222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:a16="http://schemas.microsoft.com/office/drawing/2014/main" xmlns="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544" y="0"/>
          <a:ext cx="696982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355298</xdr:colOff>
      <xdr:row>0</xdr:row>
      <xdr:rowOff>137366</xdr:rowOff>
    </xdr:from>
    <xdr:to>
      <xdr:col>7</xdr:col>
      <xdr:colOff>570094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:a16="http://schemas.microsoft.com/office/drawing/2014/main" xmlns="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374559" y="137366"/>
          <a:ext cx="2103231" cy="880665"/>
          <a:chOff x="477" y="6"/>
          <a:chExt cx="241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:a16="http://schemas.microsoft.com/office/drawing/2014/main" xmlns="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477" y="6"/>
            <a:ext cx="241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:a16="http://schemas.microsoft.com/office/drawing/2014/main" xmlns="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1" y="20"/>
            <a:ext cx="132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0399/2026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L41"/>
  <sheetViews>
    <sheetView tabSelected="1" topLeftCell="A16" zoomScale="115" zoomScaleNormal="115" zoomScaleSheetLayoutView="100" workbookViewId="0">
      <selection activeCell="B18" sqref="B18:F22"/>
    </sheetView>
  </sheetViews>
  <sheetFormatPr defaultColWidth="9.140625" defaultRowHeight="12.75" x14ac:dyDescent="0.2"/>
  <cols>
    <col min="1" max="1" width="6.140625" style="2" customWidth="1"/>
    <col min="2" max="2" width="4.5703125" style="1" customWidth="1"/>
    <col min="3" max="3" width="56.28515625" style="2" customWidth="1"/>
    <col min="4" max="4" width="8.28515625" style="1" customWidth="1"/>
    <col min="5" max="5" width="8" style="1" customWidth="1"/>
    <col min="6" max="7" width="10.140625" style="12" customWidth="1"/>
    <col min="8" max="8" width="10.140625" style="11" customWidth="1"/>
    <col min="9" max="9" width="11.85546875" style="34" customWidth="1"/>
    <col min="10" max="10" width="11.5703125" style="2" customWidth="1"/>
    <col min="11" max="16" width="9.140625" style="2"/>
    <col min="17" max="17" width="10" style="2" bestFit="1" customWidth="1"/>
    <col min="18" max="16384" width="9.140625" style="2"/>
  </cols>
  <sheetData>
    <row r="1" spans="1:12" ht="58.7" customHeight="1" x14ac:dyDescent="0.2">
      <c r="I1" s="33"/>
    </row>
    <row r="2" spans="1:12" x14ac:dyDescent="0.2">
      <c r="A2" s="69" t="s">
        <v>18</v>
      </c>
      <c r="B2" s="69"/>
      <c r="C2" s="69"/>
      <c r="D2" s="69"/>
      <c r="E2" s="69"/>
      <c r="F2" s="69"/>
      <c r="G2" s="69"/>
      <c r="H2" s="69"/>
    </row>
    <row r="3" spans="1:12" x14ac:dyDescent="0.2">
      <c r="A3" s="69" t="str">
        <f>UPPER(Dados!B1)</f>
        <v>DISPENSA ELETRÔNICA Nº 015/2026</v>
      </c>
      <c r="B3" s="69"/>
      <c r="C3" s="69"/>
      <c r="D3" s="69"/>
      <c r="E3" s="69"/>
      <c r="F3" s="69"/>
      <c r="G3" s="69"/>
      <c r="H3" s="69"/>
    </row>
    <row r="4" spans="1:12" x14ac:dyDescent="0.2">
      <c r="A4" s="69" t="str">
        <f>Dados!B4</f>
        <v>PERÍODO DE PROPOSTAS: de 11/02/2026 até 19/02/2026 às 08:00hs</v>
      </c>
      <c r="B4" s="69"/>
      <c r="C4" s="69"/>
      <c r="D4" s="69"/>
      <c r="E4" s="69"/>
      <c r="F4" s="69"/>
      <c r="G4" s="69"/>
      <c r="H4" s="69"/>
    </row>
    <row r="5" spans="1:12" x14ac:dyDescent="0.2">
      <c r="A5" s="69" t="str">
        <f>Dados!B5</f>
        <v>PERÍODO DE LANCES: 19/02/2026 as 08:00 hs até 19/02/2026 as 14:00 hs</v>
      </c>
      <c r="B5" s="69"/>
      <c r="C5" s="69"/>
      <c r="D5" s="69"/>
      <c r="E5" s="69"/>
      <c r="F5" s="69"/>
      <c r="G5" s="69"/>
      <c r="H5" s="69"/>
    </row>
    <row r="6" spans="1:12" ht="12.75" customHeight="1" x14ac:dyDescent="0.2">
      <c r="A6" s="79" t="str">
        <f>Dados!B3</f>
        <v>CONTRATAÇÃO DE SERVIÇOS DE PASSAGEM E HOSPEDAGEM</v>
      </c>
      <c r="B6" s="79"/>
      <c r="C6" s="79"/>
      <c r="D6" s="79"/>
      <c r="E6" s="79"/>
      <c r="F6" s="79"/>
      <c r="G6" s="79"/>
      <c r="H6" s="79"/>
    </row>
    <row r="7" spans="1:12" x14ac:dyDescent="0.2">
      <c r="A7" s="69" t="str">
        <f>Dados!B2</f>
        <v>PROCESSO ADMINISTRATIVO N° 0399/2026 de 26/01/2026</v>
      </c>
      <c r="B7" s="69"/>
      <c r="C7" s="69"/>
      <c r="D7" s="69"/>
      <c r="E7" s="69"/>
      <c r="F7" s="69"/>
      <c r="G7" s="69"/>
      <c r="H7" s="69"/>
    </row>
    <row r="8" spans="1:12" x14ac:dyDescent="0.2">
      <c r="A8" s="69" t="str">
        <f>Dados!B8</f>
        <v>MENOR PREÇO POR ITEM</v>
      </c>
      <c r="B8" s="69"/>
      <c r="C8" s="69"/>
      <c r="D8" s="69" t="s">
        <v>27</v>
      </c>
      <c r="E8" s="69"/>
      <c r="F8" s="70">
        <f>Dados!B9</f>
        <v>19184.48</v>
      </c>
      <c r="G8" s="70"/>
      <c r="H8" s="60"/>
    </row>
    <row r="9" spans="1:12" ht="2.25" customHeight="1" x14ac:dyDescent="0.2">
      <c r="B9" s="6"/>
      <c r="C9" s="6"/>
      <c r="D9" s="6"/>
      <c r="E9" s="6"/>
      <c r="F9" s="13"/>
      <c r="G9" s="13"/>
      <c r="H9" s="10"/>
    </row>
    <row r="10" spans="1:12" s="8" customFormat="1" ht="12.2" customHeight="1" x14ac:dyDescent="0.2">
      <c r="A10" s="80" t="s">
        <v>0</v>
      </c>
      <c r="B10" s="80"/>
      <c r="C10" s="81"/>
      <c r="D10" s="81"/>
      <c r="E10" s="81"/>
      <c r="F10" s="81"/>
      <c r="G10" s="81"/>
      <c r="H10" s="81"/>
      <c r="I10" s="35"/>
    </row>
    <row r="11" spans="1:12" s="8" customFormat="1" ht="12.2" customHeight="1" x14ac:dyDescent="0.2">
      <c r="A11" s="80" t="s">
        <v>1</v>
      </c>
      <c r="B11" s="80"/>
      <c r="C11" s="82"/>
      <c r="D11" s="82"/>
      <c r="E11" s="82"/>
      <c r="F11" s="82"/>
      <c r="G11" s="82"/>
      <c r="H11" s="82"/>
      <c r="I11" s="35"/>
    </row>
    <row r="12" spans="1:12" s="8" customFormat="1" ht="12.2" customHeight="1" x14ac:dyDescent="0.2">
      <c r="A12" s="80" t="s">
        <v>2</v>
      </c>
      <c r="B12" s="80"/>
      <c r="C12" s="55"/>
      <c r="D12" s="23" t="s">
        <v>7</v>
      </c>
      <c r="E12" s="75"/>
      <c r="F12" s="75"/>
      <c r="G12" s="75"/>
      <c r="H12" s="75"/>
      <c r="I12" s="35"/>
    </row>
    <row r="13" spans="1:12" ht="4.7" customHeight="1" x14ac:dyDescent="0.2">
      <c r="B13" s="3"/>
      <c r="C13" s="25"/>
      <c r="D13" s="25"/>
      <c r="E13" s="25"/>
      <c r="F13" s="44"/>
      <c r="G13" s="26"/>
      <c r="H13" s="27"/>
    </row>
    <row r="14" spans="1:12" s="8" customFormat="1" ht="22.5" x14ac:dyDescent="0.2">
      <c r="A14" s="28" t="s">
        <v>42</v>
      </c>
      <c r="B14" s="28" t="s">
        <v>35</v>
      </c>
      <c r="C14" s="28" t="s">
        <v>3</v>
      </c>
      <c r="D14" s="28" t="s">
        <v>4</v>
      </c>
      <c r="E14" s="28" t="s">
        <v>5</v>
      </c>
      <c r="F14" s="40" t="s">
        <v>24</v>
      </c>
      <c r="G14" s="40" t="s">
        <v>25</v>
      </c>
      <c r="H14" s="28" t="s">
        <v>6</v>
      </c>
      <c r="I14" s="35"/>
    </row>
    <row r="15" spans="1:12" s="8" customFormat="1" ht="67.5" x14ac:dyDescent="0.2">
      <c r="A15" s="66">
        <v>1</v>
      </c>
      <c r="B15" s="57">
        <v>1</v>
      </c>
      <c r="C15" s="59" t="s">
        <v>44</v>
      </c>
      <c r="D15" s="29" t="s">
        <v>45</v>
      </c>
      <c r="E15" s="43">
        <v>1</v>
      </c>
      <c r="F15" s="45">
        <v>2674.43</v>
      </c>
      <c r="G15" s="54"/>
      <c r="H15" s="30" t="str">
        <f>IF(G15="","",IF(ISTEXT(G15),"NC",G15*E15))</f>
        <v/>
      </c>
      <c r="I15" s="35"/>
      <c r="L15" s="7"/>
    </row>
    <row r="16" spans="1:12" s="8" customFormat="1" ht="56.25" x14ac:dyDescent="0.2">
      <c r="A16" s="67"/>
      <c r="B16" s="57">
        <v>2</v>
      </c>
      <c r="C16" s="59" t="s">
        <v>46</v>
      </c>
      <c r="D16" s="29" t="s">
        <v>45</v>
      </c>
      <c r="E16" s="43">
        <v>3</v>
      </c>
      <c r="F16" s="45">
        <v>1622.56</v>
      </c>
      <c r="G16" s="54"/>
      <c r="H16" s="30" t="str">
        <f t="shared" ref="H16:H22" si="0">IF(G16="","",IF(ISTEXT(G16),"NC",G16*E16))</f>
        <v/>
      </c>
      <c r="I16" s="35"/>
      <c r="L16" s="7"/>
    </row>
    <row r="17" spans="1:12" s="8" customFormat="1" ht="19.5" customHeight="1" x14ac:dyDescent="0.2">
      <c r="A17" s="61"/>
      <c r="B17" s="57"/>
      <c r="C17" s="59"/>
      <c r="D17" s="76" t="s">
        <v>53</v>
      </c>
      <c r="E17" s="77"/>
      <c r="F17" s="77"/>
      <c r="G17" s="78"/>
      <c r="H17" s="30">
        <f>SUM(H15:H16)</f>
        <v>0</v>
      </c>
      <c r="I17" s="35"/>
      <c r="L17" s="7"/>
    </row>
    <row r="18" spans="1:12" s="8" customFormat="1" ht="56.25" x14ac:dyDescent="0.2">
      <c r="A18" s="66">
        <v>2</v>
      </c>
      <c r="B18" s="57">
        <v>1</v>
      </c>
      <c r="C18" s="59" t="s">
        <v>47</v>
      </c>
      <c r="D18" s="29" t="s">
        <v>48</v>
      </c>
      <c r="E18" s="43">
        <v>2</v>
      </c>
      <c r="F18" s="45">
        <v>925.8</v>
      </c>
      <c r="G18" s="54"/>
      <c r="H18" s="30" t="str">
        <f t="shared" si="0"/>
        <v/>
      </c>
      <c r="I18" s="35"/>
      <c r="L18" s="7"/>
    </row>
    <row r="19" spans="1:12" s="8" customFormat="1" ht="56.25" x14ac:dyDescent="0.2">
      <c r="A19" s="68"/>
      <c r="B19" s="57">
        <v>2</v>
      </c>
      <c r="C19" s="59" t="s">
        <v>49</v>
      </c>
      <c r="D19" s="29" t="s">
        <v>48</v>
      </c>
      <c r="E19" s="43">
        <v>3</v>
      </c>
      <c r="F19" s="45">
        <v>925.8</v>
      </c>
      <c r="G19" s="54"/>
      <c r="H19" s="30" t="str">
        <f t="shared" si="0"/>
        <v/>
      </c>
      <c r="I19" s="35"/>
      <c r="L19" s="7"/>
    </row>
    <row r="20" spans="1:12" s="8" customFormat="1" ht="56.25" x14ac:dyDescent="0.2">
      <c r="A20" s="68"/>
      <c r="B20" s="57">
        <v>3</v>
      </c>
      <c r="C20" s="59" t="s">
        <v>50</v>
      </c>
      <c r="D20" s="29" t="s">
        <v>48</v>
      </c>
      <c r="E20" s="43">
        <v>3</v>
      </c>
      <c r="F20" s="45">
        <v>1170.79</v>
      </c>
      <c r="G20" s="54"/>
      <c r="H20" s="30" t="str">
        <f t="shared" si="0"/>
        <v/>
      </c>
      <c r="I20" s="35"/>
      <c r="L20" s="7"/>
    </row>
    <row r="21" spans="1:12" s="8" customFormat="1" ht="67.5" x14ac:dyDescent="0.2">
      <c r="A21" s="68"/>
      <c r="B21" s="57">
        <v>4</v>
      </c>
      <c r="C21" s="59" t="s">
        <v>51</v>
      </c>
      <c r="D21" s="29" t="s">
        <v>48</v>
      </c>
      <c r="E21" s="43">
        <v>3</v>
      </c>
      <c r="F21" s="45">
        <v>553.79999999999995</v>
      </c>
      <c r="G21" s="54"/>
      <c r="H21" s="30" t="str">
        <f t="shared" si="0"/>
        <v/>
      </c>
      <c r="I21" s="35"/>
      <c r="L21" s="7"/>
    </row>
    <row r="22" spans="1:12" s="8" customFormat="1" ht="67.5" x14ac:dyDescent="0.2">
      <c r="A22" s="67"/>
      <c r="B22" s="57">
        <v>5</v>
      </c>
      <c r="C22" s="59" t="s">
        <v>52</v>
      </c>
      <c r="D22" s="29" t="s">
        <v>48</v>
      </c>
      <c r="E22" s="43">
        <v>3</v>
      </c>
      <c r="F22" s="45">
        <v>613.20000000000005</v>
      </c>
      <c r="G22" s="54"/>
      <c r="H22" s="30" t="str">
        <f t="shared" si="0"/>
        <v/>
      </c>
      <c r="I22" s="35"/>
      <c r="L22" s="7"/>
    </row>
    <row r="23" spans="1:12" s="8" customFormat="1" ht="21" customHeight="1" x14ac:dyDescent="0.2">
      <c r="A23" s="62"/>
      <c r="B23" s="62"/>
      <c r="C23" s="63"/>
      <c r="D23" s="76" t="s">
        <v>54</v>
      </c>
      <c r="E23" s="77"/>
      <c r="F23" s="77"/>
      <c r="G23" s="78"/>
      <c r="H23" s="64">
        <f>SUM(H18:H22)</f>
        <v>0</v>
      </c>
      <c r="I23" s="35"/>
      <c r="L23" s="7"/>
    </row>
    <row r="24" spans="1:12" s="24" customFormat="1" ht="9" x14ac:dyDescent="0.2">
      <c r="A24" s="31"/>
      <c r="B24" s="31"/>
      <c r="F24" s="41"/>
      <c r="G24" s="71" t="s">
        <v>38</v>
      </c>
      <c r="H24" s="72"/>
      <c r="I24" s="36"/>
    </row>
    <row r="25" spans="1:12" ht="14.25" customHeight="1" x14ac:dyDescent="0.2">
      <c r="G25" s="73">
        <f>SUM(H17,H23)</f>
        <v>0</v>
      </c>
      <c r="H25" s="74"/>
      <c r="I25" s="37"/>
    </row>
    <row r="26" spans="1:12" ht="10.9" customHeight="1" x14ac:dyDescent="0.2">
      <c r="H26" s="12"/>
      <c r="I26" s="37"/>
    </row>
    <row r="27" spans="1:12" s="32" customFormat="1" ht="9" customHeight="1" x14ac:dyDescent="0.2">
      <c r="A27" s="65" t="str">
        <f>" - "&amp;Dados!B20</f>
        <v xml:space="preserve"> - A execução do objeto da presente licitação será realizada junto a Secretaria obedecendo, na íntegra, ao detalhamento do termo de referência (ANEXO II).</v>
      </c>
      <c r="B27" s="65"/>
      <c r="C27" s="65"/>
      <c r="D27" s="65"/>
      <c r="E27" s="65"/>
      <c r="F27" s="65"/>
      <c r="G27" s="65"/>
      <c r="H27" s="65"/>
      <c r="I27" s="38"/>
    </row>
    <row r="28" spans="1:12" s="32" customFormat="1" ht="9" customHeight="1" x14ac:dyDescent="0.2">
      <c r="A28" s="65" t="str">
        <f>" - "&amp;Dados!B21</f>
        <v xml:space="preserve"> - A administração rejeitará, no todo ou em parte, o fornecimento executado em desacordo com os termos do Edital e seus anexos.</v>
      </c>
      <c r="B28" s="65"/>
      <c r="C28" s="65"/>
      <c r="D28" s="65"/>
      <c r="E28" s="65"/>
      <c r="F28" s="65"/>
      <c r="G28" s="65"/>
      <c r="H28" s="65"/>
      <c r="I28" s="38"/>
    </row>
    <row r="29" spans="1:12" s="32" customFormat="1" ht="21.2" customHeight="1" x14ac:dyDescent="0.2">
      <c r="A29" s="65" t="str">
        <f>" - "&amp;Dados!B22</f>
        <v xml:space="preserve"> - O pagamento do objeto de que trata a DISPENSA ELETRÔNICA 015/2026, e consequente contrato serão efetuados pela Tesouraria da SMDS nos termos do Art. 7 da Instrução Normativa SEGES/ME nº 77, de 2022.</v>
      </c>
      <c r="B29" s="65"/>
      <c r="C29" s="65"/>
      <c r="D29" s="65"/>
      <c r="E29" s="65"/>
      <c r="F29" s="65"/>
      <c r="G29" s="65"/>
      <c r="H29" s="65"/>
      <c r="I29" s="38"/>
    </row>
    <row r="30" spans="1:12" s="24" customFormat="1" ht="9" customHeight="1" x14ac:dyDescent="0.2">
      <c r="A30" s="65" t="str">
        <f>" - "&amp;Dados!B23</f>
        <v xml:space="preserve"> - Proposta válida por 60 (sessenta) dias</v>
      </c>
      <c r="B30" s="65"/>
      <c r="C30" s="65"/>
      <c r="D30" s="65"/>
      <c r="E30" s="65"/>
      <c r="F30" s="65"/>
      <c r="G30" s="65"/>
      <c r="H30" s="65"/>
      <c r="I30" s="36"/>
    </row>
    <row r="31" spans="1:12" x14ac:dyDescent="0.2">
      <c r="I31" s="39"/>
    </row>
    <row r="32" spans="1:12" x14ac:dyDescent="0.2">
      <c r="I32" s="39"/>
    </row>
    <row r="33" spans="3:9" x14ac:dyDescent="0.2">
      <c r="I33" s="39"/>
    </row>
    <row r="34" spans="3:9" x14ac:dyDescent="0.2">
      <c r="I34" s="39"/>
    </row>
    <row r="35" spans="3:9" x14ac:dyDescent="0.2">
      <c r="I35" s="39"/>
    </row>
    <row r="36" spans="3:9" x14ac:dyDescent="0.2">
      <c r="I36" s="39"/>
    </row>
    <row r="37" spans="3:9" ht="12.75" customHeight="1" x14ac:dyDescent="0.2">
      <c r="C37" s="1"/>
      <c r="H37" s="1"/>
    </row>
    <row r="38" spans="3:9" x14ac:dyDescent="0.2">
      <c r="C38" s="1"/>
      <c r="H38" s="1"/>
    </row>
    <row r="39" spans="3:9" x14ac:dyDescent="0.2">
      <c r="C39" s="1"/>
      <c r="H39" s="1"/>
    </row>
    <row r="40" spans="3:9" x14ac:dyDescent="0.2">
      <c r="C40" s="1"/>
      <c r="H40" s="1"/>
    </row>
    <row r="41" spans="3:9" x14ac:dyDescent="0.2">
      <c r="C41" s="1"/>
      <c r="H41" s="1"/>
    </row>
  </sheetData>
  <sheetProtection password="CE28" sheet="1" objects="1" scenarios="1"/>
  <autoFilter ref="A13:H14"/>
  <mergeCells count="25">
    <mergeCell ref="A7:H7"/>
    <mergeCell ref="A8:C8"/>
    <mergeCell ref="A10:B10"/>
    <mergeCell ref="A11:B11"/>
    <mergeCell ref="A12:B12"/>
    <mergeCell ref="C10:H10"/>
    <mergeCell ref="C11:H11"/>
    <mergeCell ref="A2:H2"/>
    <mergeCell ref="A3:H3"/>
    <mergeCell ref="A4:H4"/>
    <mergeCell ref="A5:H5"/>
    <mergeCell ref="A6:H6"/>
    <mergeCell ref="A29:H29"/>
    <mergeCell ref="A30:H30"/>
    <mergeCell ref="A15:A16"/>
    <mergeCell ref="A18:A22"/>
    <mergeCell ref="D8:E8"/>
    <mergeCell ref="F8:G8"/>
    <mergeCell ref="G24:H24"/>
    <mergeCell ref="G25:H25"/>
    <mergeCell ref="E12:H12"/>
    <mergeCell ref="A27:H27"/>
    <mergeCell ref="A28:H28"/>
    <mergeCell ref="D17:G17"/>
    <mergeCell ref="D23:G23"/>
  </mergeCells>
  <phoneticPr fontId="0" type="noConversion"/>
  <conditionalFormatting sqref="C12">
    <cfRule type="cellIs" dxfId="10" priority="9" stopIfTrue="1" operator="equal">
      <formula>$H$1</formula>
    </cfRule>
  </conditionalFormatting>
  <conditionalFormatting sqref="C10:H11">
    <cfRule type="cellIs" dxfId="9" priority="10" stopIfTrue="1" operator="equal">
      <formula>$K$1</formula>
    </cfRule>
  </conditionalFormatting>
  <conditionalFormatting sqref="E15:E16 E18:E22">
    <cfRule type="expression" priority="13" stopIfTrue="1">
      <formula>$B15</formula>
    </cfRule>
  </conditionalFormatting>
  <conditionalFormatting sqref="E12:H12">
    <cfRule type="cellIs" dxfId="8" priority="25" stopIfTrue="1" operator="equal">
      <formula>$F$1</formula>
    </cfRule>
  </conditionalFormatting>
  <conditionalFormatting sqref="G15:G16 G18:G22">
    <cfRule type="cellIs" dxfId="7" priority="12" stopIfTrue="1" operator="equal">
      <formula>""</formula>
    </cfRule>
  </conditionalFormatting>
  <conditionalFormatting sqref="G24">
    <cfRule type="expression" dxfId="6" priority="2" stopIfTrue="1">
      <formula>IF($K24="Empate",IF(I24=1,TRUE(),FALSE()),FALSE())</formula>
    </cfRule>
    <cfRule type="expression" dxfId="5" priority="3" stopIfTrue="1">
      <formula>IF(I24="&gt;",FALSE(),IF(I24&gt;0,TRUE(),FALSE()))</formula>
    </cfRule>
    <cfRule type="expression" dxfId="4" priority="4" stopIfTrue="1">
      <formula>IF(I24="&gt;",TRUE(),FALSE())</formula>
    </cfRule>
  </conditionalFormatting>
  <conditionalFormatting sqref="G25">
    <cfRule type="expression" dxfId="3" priority="5" stopIfTrue="1">
      <formula>IF($K24="OK",IF(I24=1,TRUE(),FALSE()),FALSE())</formula>
    </cfRule>
    <cfRule type="expression" dxfId="2" priority="6" stopIfTrue="1">
      <formula>IF($K24="Empate",IF(I24=1,TRUE(),FALSE()),FALSE())</formula>
    </cfRule>
    <cfRule type="expression" dxfId="1" priority="7" stopIfTrue="1">
      <formula>IF($K24="Empate",IF(I24=2,TRUE(),FALSE()),FALSE())</formula>
    </cfRule>
  </conditionalFormatting>
  <conditionalFormatting sqref="H15:H23">
    <cfRule type="expression" dxfId="0" priority="26" stopIfTrue="1">
      <formula>IF(ISTEXT(G15),FALSE(),IF(G15&gt;F15,TRUE(),FALSE()))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85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D13" sqref="D13"/>
    </sheetView>
  </sheetViews>
  <sheetFormatPr defaultRowHeight="12.75" x14ac:dyDescent="0.2"/>
  <cols>
    <col min="1" max="1" width="15" customWidth="1"/>
    <col min="2" max="2" width="63.85546875" customWidth="1"/>
    <col min="3" max="3" width="43.7109375" customWidth="1"/>
    <col min="4" max="7" width="41.140625" customWidth="1"/>
    <col min="8" max="8" width="14" customWidth="1"/>
    <col min="9" max="9" width="19.28515625" customWidth="1"/>
    <col min="10" max="13" width="14.5703125" customWidth="1"/>
    <col min="14" max="15" width="9.28515625" customWidth="1"/>
  </cols>
  <sheetData>
    <row r="1" spans="1:7" x14ac:dyDescent="0.2">
      <c r="A1" s="14" t="s">
        <v>8</v>
      </c>
      <c r="B1" s="51" t="s">
        <v>55</v>
      </c>
      <c r="E1" s="4"/>
      <c r="F1" s="4"/>
      <c r="G1" s="4"/>
    </row>
    <row r="2" spans="1:7" x14ac:dyDescent="0.2">
      <c r="A2" s="14" t="s">
        <v>9</v>
      </c>
      <c r="B2" s="51" t="s">
        <v>57</v>
      </c>
      <c r="E2" s="4"/>
      <c r="F2" s="4"/>
      <c r="G2" s="4"/>
    </row>
    <row r="3" spans="1:7" x14ac:dyDescent="0.2">
      <c r="A3" s="14" t="s">
        <v>10</v>
      </c>
      <c r="B3" s="51" t="s">
        <v>56</v>
      </c>
      <c r="C3" s="5"/>
      <c r="E3" s="47"/>
      <c r="F3" s="4"/>
      <c r="G3" s="4"/>
    </row>
    <row r="4" spans="1:7" x14ac:dyDescent="0.2">
      <c r="A4" s="14" t="s">
        <v>11</v>
      </c>
      <c r="B4" s="51" t="s">
        <v>58</v>
      </c>
      <c r="C4" s="5"/>
      <c r="E4" s="47"/>
      <c r="F4" s="4"/>
      <c r="G4" s="4"/>
    </row>
    <row r="5" spans="1:7" x14ac:dyDescent="0.2">
      <c r="A5" s="14"/>
      <c r="B5" s="51" t="s">
        <v>59</v>
      </c>
      <c r="C5" s="5"/>
      <c r="E5" s="47"/>
      <c r="F5" s="4"/>
      <c r="G5" s="4"/>
    </row>
    <row r="6" spans="1:7" x14ac:dyDescent="0.2">
      <c r="A6" s="14" t="s">
        <v>12</v>
      </c>
      <c r="B6" s="51" t="s">
        <v>40</v>
      </c>
      <c r="C6" s="5"/>
      <c r="E6" s="47"/>
      <c r="F6" s="4"/>
      <c r="G6" s="4"/>
    </row>
    <row r="7" spans="1:7" x14ac:dyDescent="0.2">
      <c r="A7" s="14" t="s">
        <v>28</v>
      </c>
      <c r="B7" s="52" t="s">
        <v>41</v>
      </c>
      <c r="C7" s="5"/>
      <c r="E7" s="47"/>
      <c r="F7" s="4"/>
      <c r="G7" s="4"/>
    </row>
    <row r="8" spans="1:7" x14ac:dyDescent="0.2">
      <c r="A8" s="14" t="s">
        <v>13</v>
      </c>
      <c r="B8" s="51" t="s">
        <v>39</v>
      </c>
      <c r="C8" s="5"/>
      <c r="E8" s="47"/>
      <c r="F8" s="4"/>
      <c r="G8" s="4"/>
    </row>
    <row r="9" spans="1:7" x14ac:dyDescent="0.2">
      <c r="A9" s="22" t="s">
        <v>22</v>
      </c>
      <c r="B9" s="42">
        <v>19184.48</v>
      </c>
      <c r="C9" s="5"/>
      <c r="E9" s="47"/>
      <c r="F9" s="4"/>
      <c r="G9" s="4"/>
    </row>
    <row r="10" spans="1:7" x14ac:dyDescent="0.2">
      <c r="A10" s="15" t="s">
        <v>0</v>
      </c>
      <c r="E10" s="4"/>
      <c r="F10" s="4"/>
      <c r="G10" s="4"/>
    </row>
    <row r="11" spans="1:7" x14ac:dyDescent="0.2">
      <c r="A11" s="16" t="s">
        <v>2</v>
      </c>
      <c r="E11" s="4"/>
      <c r="F11" s="4"/>
      <c r="G11" s="4"/>
    </row>
    <row r="12" spans="1:7" x14ac:dyDescent="0.2">
      <c r="A12" s="17" t="s">
        <v>7</v>
      </c>
      <c r="E12" s="4"/>
      <c r="F12" s="4"/>
      <c r="G12" s="4"/>
    </row>
    <row r="13" spans="1:7" x14ac:dyDescent="0.2">
      <c r="A13" s="16" t="s">
        <v>19</v>
      </c>
      <c r="E13" s="4"/>
      <c r="F13" s="4"/>
      <c r="G13" s="4"/>
    </row>
    <row r="14" spans="1:7" x14ac:dyDescent="0.2">
      <c r="A14" s="16" t="s">
        <v>23</v>
      </c>
      <c r="E14" s="4"/>
      <c r="F14" s="4"/>
      <c r="G14" s="4"/>
    </row>
    <row r="15" spans="1:7" x14ac:dyDescent="0.2">
      <c r="A15" s="49" t="s">
        <v>30</v>
      </c>
      <c r="E15" s="4"/>
      <c r="F15" s="4"/>
      <c r="G15" s="4"/>
    </row>
    <row r="16" spans="1:7" x14ac:dyDescent="0.2">
      <c r="A16" s="49" t="s">
        <v>31</v>
      </c>
      <c r="E16" s="4"/>
      <c r="F16" s="4"/>
      <c r="G16" s="4"/>
    </row>
    <row r="17" spans="1:256" x14ac:dyDescent="0.2">
      <c r="A17" s="49" t="s">
        <v>32</v>
      </c>
      <c r="B17" s="21"/>
      <c r="E17" s="21"/>
      <c r="F17" s="4"/>
      <c r="G17" s="4"/>
    </row>
    <row r="18" spans="1:256" s="20" customFormat="1" x14ac:dyDescent="0.2">
      <c r="A18" s="19" t="s">
        <v>20</v>
      </c>
      <c r="B18" s="21" t="s">
        <v>37</v>
      </c>
      <c r="C18" s="48"/>
      <c r="D18" s="48"/>
      <c r="E18" s="48"/>
      <c r="F18" s="50"/>
      <c r="G18" s="48"/>
      <c r="H18" s="21"/>
      <c r="I18" s="21"/>
      <c r="J18" s="21"/>
      <c r="K18" s="21"/>
      <c r="L18" s="21"/>
      <c r="M18" s="21"/>
    </row>
    <row r="19" spans="1:256" s="20" customFormat="1" x14ac:dyDescent="0.2">
      <c r="A19" s="19" t="s">
        <v>21</v>
      </c>
      <c r="B19" s="53" t="s">
        <v>60</v>
      </c>
      <c r="C19" s="21"/>
      <c r="D19" s="21"/>
      <c r="E19" s="21"/>
      <c r="F19" s="50"/>
      <c r="G19" s="50"/>
      <c r="H19" s="21"/>
      <c r="I19" s="21"/>
      <c r="J19" s="21"/>
      <c r="K19" s="21"/>
      <c r="L19" s="21"/>
      <c r="M19" s="21"/>
      <c r="IV19" s="21"/>
    </row>
    <row r="20" spans="1:256" ht="38.25" x14ac:dyDescent="0.2">
      <c r="A20" s="18" t="s">
        <v>14</v>
      </c>
      <c r="B20" s="58" t="s">
        <v>34</v>
      </c>
      <c r="D20" s="56"/>
      <c r="E20" s="4"/>
      <c r="F20" s="4"/>
      <c r="G20" s="46"/>
    </row>
    <row r="21" spans="1:256" ht="25.5" x14ac:dyDescent="0.2">
      <c r="A21" s="18" t="s">
        <v>15</v>
      </c>
      <c r="B21" s="58" t="s">
        <v>33</v>
      </c>
      <c r="D21" s="56"/>
      <c r="E21" s="4"/>
      <c r="F21" s="4"/>
      <c r="G21" s="46"/>
    </row>
    <row r="22" spans="1:256" ht="51" x14ac:dyDescent="0.2">
      <c r="A22" s="18" t="s">
        <v>16</v>
      </c>
      <c r="B22" s="53" t="s">
        <v>43</v>
      </c>
      <c r="C22" s="9"/>
      <c r="E22" s="4"/>
      <c r="F22" s="4"/>
      <c r="G22" s="46"/>
    </row>
    <row r="23" spans="1:256" ht="25.5" x14ac:dyDescent="0.2">
      <c r="A23" s="18" t="s">
        <v>17</v>
      </c>
      <c r="B23" s="58" t="s">
        <v>26</v>
      </c>
      <c r="E23" s="4"/>
      <c r="F23" s="4"/>
      <c r="G23" s="46"/>
    </row>
    <row r="24" spans="1:256" x14ac:dyDescent="0.2">
      <c r="A24" s="18" t="s">
        <v>29</v>
      </c>
      <c r="B24" s="53" t="s">
        <v>36</v>
      </c>
      <c r="G24" s="46"/>
    </row>
    <row r="25" spans="1:256" x14ac:dyDescent="0.2">
      <c r="B25" s="53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user</cp:lastModifiedBy>
  <cp:lastPrinted>2026-02-11T18:30:45Z</cp:lastPrinted>
  <dcterms:created xsi:type="dcterms:W3CDTF">2006-04-18T17:38:46Z</dcterms:created>
  <dcterms:modified xsi:type="dcterms:W3CDTF">2026-02-11T18:45:23Z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